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CF881067-DDA9-4AAA-A006-AF7C37B6A835}" xr6:coauthVersionLast="47" xr6:coauthVersionMax="47" xr10:uidLastSave="{00000000-0000-0000-0000-000000000000}"/>
  <bookViews>
    <workbookView xWindow="36" yWindow="84" windowWidth="18216" windowHeight="13092" xr2:uid="{00000000-000D-0000-FFFF-FFFF00000000}"/>
  </bookViews>
  <sheets>
    <sheet name="stat2425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O31" i="1" l="1"/>
  <c r="N31" i="1"/>
  <c r="M31" i="1"/>
  <c r="L31" i="1"/>
  <c r="K31" i="1"/>
  <c r="J31" i="1"/>
  <c r="I31" i="1"/>
  <c r="H31" i="1"/>
  <c r="G31" i="1"/>
  <c r="F31" i="1"/>
  <c r="E31" i="1"/>
  <c r="D31" i="1"/>
  <c r="C31" i="1"/>
  <c r="P30" i="1"/>
  <c r="P29" i="1"/>
  <c r="P28" i="1"/>
  <c r="P27" i="1"/>
  <c r="P26" i="1"/>
  <c r="P25" i="1"/>
  <c r="P24" i="1"/>
  <c r="P23" i="1"/>
  <c r="P22" i="1"/>
  <c r="P21" i="1"/>
  <c r="P7" i="1"/>
  <c r="P11" i="1"/>
  <c r="P15" i="1"/>
  <c r="P13" i="1"/>
  <c r="P8" i="1"/>
  <c r="P14" i="1"/>
  <c r="P6" i="1"/>
  <c r="P10" i="1"/>
  <c r="P9" i="1"/>
  <c r="P12" i="1"/>
  <c r="L56" i="1"/>
  <c r="L45" i="1" s="1"/>
  <c r="L47" i="1" s="1"/>
  <c r="E56" i="1"/>
  <c r="E45" i="1" s="1"/>
  <c r="E47" i="1" s="1"/>
  <c r="K56" i="1"/>
  <c r="K45" i="1" s="1"/>
  <c r="K47" i="1" s="1"/>
  <c r="S16" i="1"/>
  <c r="I56" i="1"/>
  <c r="I45" i="1" s="1"/>
  <c r="I47" i="1" s="1"/>
  <c r="H56" i="1"/>
  <c r="H45" i="1" s="1"/>
  <c r="H47" i="1" s="1"/>
  <c r="C56" i="1"/>
  <c r="C45" i="1" s="1"/>
  <c r="C47" i="1" s="1"/>
  <c r="F56" i="1"/>
  <c r="F45" i="1" s="1"/>
  <c r="F47" i="1" s="1"/>
  <c r="O16" i="1"/>
  <c r="N16" i="1"/>
  <c r="L16" i="1"/>
  <c r="M16" i="1"/>
  <c r="K16" i="1"/>
  <c r="J16" i="1"/>
  <c r="J56" i="1"/>
  <c r="J45" i="1"/>
  <c r="J47" i="1" s="1"/>
  <c r="D56" i="1"/>
  <c r="D45" i="1"/>
  <c r="D47" i="1" s="1"/>
  <c r="G56" i="1"/>
  <c r="G45" i="1" s="1"/>
  <c r="G47" i="1" s="1"/>
  <c r="I16" i="1"/>
  <c r="H16" i="1"/>
  <c r="G16" i="1"/>
  <c r="F16" i="1"/>
  <c r="E16" i="1"/>
  <c r="D16" i="1"/>
  <c r="C16" i="1"/>
  <c r="M41" i="1"/>
  <c r="M55" i="1"/>
  <c r="M54" i="1"/>
  <c r="M53" i="1"/>
  <c r="M52" i="1"/>
  <c r="M46" i="1"/>
  <c r="M44" i="1"/>
  <c r="M43" i="1"/>
  <c r="M42" i="1"/>
  <c r="M40" i="1"/>
  <c r="M39" i="1"/>
  <c r="M38" i="1"/>
  <c r="M37" i="1"/>
  <c r="M36" i="1"/>
  <c r="P31" i="1" l="1"/>
  <c r="M56" i="1"/>
  <c r="R9" i="1"/>
  <c r="R8" i="1"/>
  <c r="R12" i="1"/>
  <c r="R13" i="1"/>
  <c r="R7" i="1"/>
  <c r="R15" i="1"/>
  <c r="R10" i="1"/>
  <c r="R14" i="1"/>
  <c r="R6" i="1"/>
  <c r="M47" i="1"/>
  <c r="M45" i="1"/>
  <c r="R11" i="1"/>
  <c r="P16" i="1"/>
  <c r="R16" i="1" l="1"/>
</calcChain>
</file>

<file path=xl/sharedStrings.xml><?xml version="1.0" encoding="utf-8"?>
<sst xmlns="http://schemas.openxmlformats.org/spreadsheetml/2006/main" count="74" uniqueCount="34">
  <si>
    <t>Antal rätt</t>
  </si>
  <si>
    <t>Player</t>
  </si>
  <si>
    <t>S:a</t>
  </si>
  <si>
    <t>Snitt</t>
  </si>
  <si>
    <t>Kr/Rätt</t>
  </si>
  <si>
    <t>Totalodds</t>
  </si>
  <si>
    <t>Svinto</t>
  </si>
  <si>
    <t>Kratz</t>
  </si>
  <si>
    <t>Micko</t>
  </si>
  <si>
    <t>Peo</t>
  </si>
  <si>
    <t>Terje</t>
  </si>
  <si>
    <t>Stig</t>
  </si>
  <si>
    <t>Set/Player</t>
  </si>
  <si>
    <t>TOTALT</t>
  </si>
  <si>
    <t>Breakeven</t>
  </si>
  <si>
    <t>UTFALL</t>
  </si>
  <si>
    <t>Kvart</t>
  </si>
  <si>
    <t>Semi</t>
  </si>
  <si>
    <t>Final</t>
  </si>
  <si>
    <t>Kvartsfinal</t>
  </si>
  <si>
    <t>Semifinal</t>
  </si>
  <si>
    <t>DELTOTAL</t>
  </si>
  <si>
    <t>TOTAL</t>
  </si>
  <si>
    <t>B-final</t>
  </si>
  <si>
    <t>Bottenfinal</t>
  </si>
  <si>
    <t>Rulle</t>
  </si>
  <si>
    <t>Kjelle</t>
  </si>
  <si>
    <t>Jörgen</t>
  </si>
  <si>
    <t>Janne</t>
  </si>
  <si>
    <t>Totalt Play-off</t>
  </si>
  <si>
    <r>
      <t xml:space="preserve">Inspelade pengar Play-off </t>
    </r>
    <r>
      <rPr>
        <b/>
        <sz val="11"/>
        <color indexed="10"/>
        <rFont val="Arial"/>
        <family val="2"/>
      </rPr>
      <t>(ingår i TOTAL ovan)</t>
    </r>
  </si>
  <si>
    <t>STATISTIK 2025-2026</t>
  </si>
  <si>
    <t>Spikligan</t>
  </si>
  <si>
    <t>Pengaligan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</si>
</sst>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6" x14ac:knownFonts="1">
    <font>
      <sz val="10"/>
      <name val="Arial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i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9"/>
      <color indexed="17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0"/>
      <color theme="3" tint="-0.249977111117893"/>
      <name val="Arial"/>
      <family val="2"/>
    </font>
    <font>
      <sz val="10"/>
      <color rgb="FF4F6228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4" borderId="0" applyNumberFormat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19" fillId="5" borderId="4" xfId="0" applyNumberFormat="1" applyFont="1" applyFill="1" applyBorder="1"/>
    <xf numFmtId="2" fontId="19" fillId="5" borderId="5" xfId="0" applyNumberFormat="1" applyFont="1" applyFill="1" applyBorder="1" applyAlignment="1">
      <alignment horizontal="center"/>
    </xf>
    <xf numFmtId="2" fontId="20" fillId="5" borderId="4" xfId="0" applyNumberFormat="1" applyFont="1" applyFill="1" applyBorder="1"/>
    <xf numFmtId="2" fontId="20" fillId="5" borderId="5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0" fontId="4" fillId="3" borderId="0" xfId="0" applyFont="1" applyFill="1"/>
    <xf numFmtId="0" fontId="11" fillId="2" borderId="0" xfId="0" applyFont="1" applyFill="1"/>
    <xf numFmtId="0" fontId="12" fillId="5" borderId="1" xfId="0" applyFont="1" applyFill="1" applyBorder="1" applyAlignment="1">
      <alignment horizontal="center"/>
    </xf>
    <xf numFmtId="0" fontId="11" fillId="6" borderId="0" xfId="0" applyFont="1" applyFill="1"/>
    <xf numFmtId="164" fontId="11" fillId="6" borderId="0" xfId="0" applyNumberFormat="1" applyFont="1" applyFill="1"/>
    <xf numFmtId="0" fontId="8" fillId="5" borderId="6" xfId="0" applyFont="1" applyFill="1" applyBorder="1"/>
    <xf numFmtId="0" fontId="8" fillId="5" borderId="7" xfId="0" applyFont="1" applyFill="1" applyBorder="1"/>
    <xf numFmtId="164" fontId="15" fillId="6" borderId="0" xfId="0" applyNumberFormat="1" applyFont="1" applyFill="1" applyAlignment="1">
      <alignment horizontal="center" vertical="top" wrapText="1"/>
    </xf>
    <xf numFmtId="2" fontId="11" fillId="3" borderId="0" xfId="0" applyNumberFormat="1" applyFont="1" applyFill="1"/>
    <xf numFmtId="1" fontId="9" fillId="5" borderId="4" xfId="0" applyNumberFormat="1" applyFont="1" applyFill="1" applyBorder="1"/>
    <xf numFmtId="1" fontId="16" fillId="5" borderId="3" xfId="0" applyNumberFormat="1" applyFont="1" applyFill="1" applyBorder="1"/>
    <xf numFmtId="0" fontId="3" fillId="0" borderId="0" xfId="0" applyFont="1"/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0" fontId="22" fillId="5" borderId="4" xfId="0" applyFont="1" applyFill="1" applyBorder="1"/>
    <xf numFmtId="164" fontId="1" fillId="3" borderId="0" xfId="0" applyNumberFormat="1" applyFont="1" applyFill="1"/>
    <xf numFmtId="2" fontId="1" fillId="2" borderId="0" xfId="0" applyNumberFormat="1" applyFont="1" applyFill="1"/>
    <xf numFmtId="164" fontId="1" fillId="6" borderId="0" xfId="0" applyNumberFormat="1" applyFont="1" applyFill="1"/>
    <xf numFmtId="2" fontId="23" fillId="3" borderId="0" xfId="0" applyNumberFormat="1" applyFont="1" applyFill="1"/>
    <xf numFmtId="2" fontId="1" fillId="6" borderId="0" xfId="0" applyNumberFormat="1" applyFont="1" applyFill="1" applyAlignment="1">
      <alignment vertical="top" wrapText="1"/>
    </xf>
    <xf numFmtId="1" fontId="19" fillId="2" borderId="4" xfId="0" applyNumberFormat="1" applyFont="1" applyFill="1" applyBorder="1"/>
    <xf numFmtId="0" fontId="24" fillId="2" borderId="0" xfId="0" applyFont="1" applyFill="1"/>
    <xf numFmtId="0" fontId="3" fillId="6" borderId="0" xfId="0" applyFont="1" applyFill="1"/>
    <xf numFmtId="0" fontId="4" fillId="6" borderId="0" xfId="0" applyFont="1" applyFill="1"/>
    <xf numFmtId="0" fontId="22" fillId="5" borderId="4" xfId="0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/>
    </xf>
    <xf numFmtId="1" fontId="20" fillId="5" borderId="4" xfId="0" applyNumberFormat="1" applyFont="1" applyFill="1" applyBorder="1" applyAlignment="1">
      <alignment horizontal="center"/>
    </xf>
    <xf numFmtId="1" fontId="21" fillId="5" borderId="4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5" fillId="5" borderId="4" xfId="0" applyFont="1" applyFill="1" applyBorder="1"/>
    <xf numFmtId="2" fontId="23" fillId="3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3" fillId="6" borderId="0" xfId="0" applyFont="1" applyFill="1" applyAlignment="1">
      <alignment horizontal="right"/>
    </xf>
    <xf numFmtId="2" fontId="23" fillId="6" borderId="0" xfId="0" applyNumberFormat="1" applyFont="1" applyFill="1" applyAlignment="1">
      <alignment horizontal="right" vertical="top" wrapText="1"/>
    </xf>
    <xf numFmtId="0" fontId="23" fillId="2" borderId="0" xfId="0" applyFont="1" applyFill="1"/>
    <xf numFmtId="2" fontId="19" fillId="5" borderId="8" xfId="0" applyNumberFormat="1" applyFont="1" applyFill="1" applyBorder="1" applyAlignment="1">
      <alignment horizontal="center"/>
    </xf>
    <xf numFmtId="2" fontId="21" fillId="5" borderId="4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7" xfId="0" applyFont="1" applyFill="1" applyBorder="1"/>
    <xf numFmtId="0" fontId="8" fillId="5" borderId="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20" fillId="5" borderId="6" xfId="0" applyFont="1" applyFill="1" applyBorder="1" applyAlignment="1">
      <alignment horizontal="right"/>
    </xf>
    <xf numFmtId="0" fontId="20" fillId="5" borderId="7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/>
    <xf numFmtId="1" fontId="14" fillId="2" borderId="3" xfId="0" applyNumberFormat="1" applyFont="1" applyFill="1" applyBorder="1"/>
    <xf numFmtId="0" fontId="4" fillId="0" borderId="3" xfId="0" applyFont="1" applyBorder="1"/>
    <xf numFmtId="0" fontId="13" fillId="2" borderId="3" xfId="0" applyFont="1" applyFill="1" applyBorder="1" applyAlignment="1">
      <alignment horizontal="right"/>
    </xf>
    <xf numFmtId="0" fontId="14" fillId="5" borderId="6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2" fontId="23" fillId="6" borderId="0" xfId="0" applyNumberFormat="1" applyFont="1" applyFill="1"/>
  </cellXfs>
  <cellStyles count="2">
    <cellStyle name="Neutral" xfId="1" builtinId="28" customBuiltin="1"/>
    <cellStyle name="Normal" xfId="0" builtinId="0"/>
  </cellStyles>
  <dxfs count="0"/>
  <tableStyles count="0" defaultTableStyle="TableStyleMedium9" defaultPivotStyle="PivotStyleLight16"/>
  <colors>
    <mruColors>
      <color rgb="FF0000FF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showGridLines="0" tabSelected="1" topLeftCell="A3" zoomScale="110" zoomScaleNormal="110" workbookViewId="0">
      <selection activeCell="P37" sqref="P37"/>
    </sheetView>
  </sheetViews>
  <sheetFormatPr defaultColWidth="9.21875" defaultRowHeight="13.2" x14ac:dyDescent="0.25"/>
  <cols>
    <col min="1" max="2" width="5.5546875" style="3" customWidth="1"/>
    <col min="3" max="7" width="6.5546875" style="3" customWidth="1"/>
    <col min="8" max="9" width="7.5546875" style="3" customWidth="1"/>
    <col min="10" max="15" width="6.5546875" style="3" customWidth="1"/>
    <col min="16" max="16" width="7.21875" style="3" bestFit="1" customWidth="1"/>
    <col min="17" max="17" width="6.5546875" style="3" customWidth="1"/>
    <col min="18" max="18" width="7.21875" style="3" customWidth="1"/>
    <col min="19" max="19" width="10.5546875" style="3" customWidth="1"/>
    <col min="20" max="20" width="3.5546875" style="3" customWidth="1"/>
    <col min="21" max="16384" width="9.21875" style="3"/>
  </cols>
  <sheetData>
    <row r="1" spans="1:20" ht="18" customHeight="1" x14ac:dyDescent="0.3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1"/>
      <c r="K1" s="1"/>
      <c r="L1" s="1"/>
      <c r="M1" s="1"/>
      <c r="N1" s="1"/>
      <c r="O1" s="1"/>
      <c r="P1" s="2"/>
      <c r="Q1" s="2"/>
      <c r="R1" s="2"/>
      <c r="S1" s="2"/>
      <c r="T1" s="2"/>
    </row>
    <row r="2" spans="1:20" ht="10.050000000000001" customHeight="1" x14ac:dyDescent="0.25">
      <c r="A2" s="2"/>
      <c r="B2" s="2"/>
      <c r="C2" s="2"/>
      <c r="D2" s="2"/>
      <c r="E2" s="2"/>
      <c r="F2" s="2"/>
      <c r="G2" s="2"/>
      <c r="H2" s="4"/>
      <c r="I2" s="5"/>
      <c r="J2" s="5"/>
      <c r="K2" s="5"/>
      <c r="L2" s="5"/>
      <c r="M2" s="5"/>
      <c r="N2" s="5"/>
      <c r="O2" s="5"/>
      <c r="P2" s="2"/>
      <c r="Q2" s="2"/>
      <c r="R2" s="2"/>
      <c r="S2" s="2"/>
      <c r="T2" s="2"/>
    </row>
    <row r="3" spans="1:20" ht="15.75" customHeight="1" x14ac:dyDescent="0.3">
      <c r="A3" s="68" t="s">
        <v>0</v>
      </c>
      <c r="B3" s="68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5.099999999999999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5">
      <c r="A5" s="65" t="s">
        <v>1</v>
      </c>
      <c r="B5" s="66"/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 t="s">
        <v>16</v>
      </c>
      <c r="M5" s="8" t="s">
        <v>17</v>
      </c>
      <c r="N5" s="8" t="s">
        <v>23</v>
      </c>
      <c r="O5" s="8" t="s">
        <v>18</v>
      </c>
      <c r="P5" s="8" t="s">
        <v>2</v>
      </c>
      <c r="Q5" s="9" t="s">
        <v>3</v>
      </c>
      <c r="R5" s="10" t="s">
        <v>4</v>
      </c>
      <c r="S5" s="11" t="s">
        <v>5</v>
      </c>
      <c r="T5" s="2"/>
    </row>
    <row r="6" spans="1:20" ht="12.6" customHeight="1" x14ac:dyDescent="0.25">
      <c r="A6" s="57" t="s">
        <v>27</v>
      </c>
      <c r="B6" s="58"/>
      <c r="C6" s="46">
        <v>0</v>
      </c>
      <c r="D6" s="41">
        <v>3</v>
      </c>
      <c r="E6" s="41">
        <v>4</v>
      </c>
      <c r="F6" s="46">
        <v>0</v>
      </c>
      <c r="G6" s="46">
        <v>0</v>
      </c>
      <c r="H6" s="41">
        <v>7</v>
      </c>
      <c r="I6" s="41">
        <v>3</v>
      </c>
      <c r="J6" s="41">
        <v>4</v>
      </c>
      <c r="K6" s="41">
        <v>5</v>
      </c>
      <c r="L6" s="41">
        <v>0</v>
      </c>
      <c r="M6" s="41">
        <v>0</v>
      </c>
      <c r="N6" s="46">
        <v>0</v>
      </c>
      <c r="O6" s="41">
        <v>0</v>
      </c>
      <c r="P6" s="45">
        <f t="shared" ref="P6:P15" si="0">SUM(C6:O6)</f>
        <v>26</v>
      </c>
      <c r="Q6" s="12">
        <v>2.89</v>
      </c>
      <c r="R6" s="54">
        <f>C45/P6</f>
        <v>101.15384615384616</v>
      </c>
      <c r="S6" s="13">
        <v>152.54</v>
      </c>
      <c r="T6" s="2"/>
    </row>
    <row r="7" spans="1:20" ht="12.75" customHeight="1" x14ac:dyDescent="0.25">
      <c r="A7" s="57" t="s">
        <v>8</v>
      </c>
      <c r="B7" s="58"/>
      <c r="C7" s="41">
        <v>5</v>
      </c>
      <c r="D7" s="41">
        <v>4</v>
      </c>
      <c r="E7" s="41">
        <v>5</v>
      </c>
      <c r="F7" s="41">
        <v>3</v>
      </c>
      <c r="G7" s="41">
        <v>4</v>
      </c>
      <c r="H7" s="41">
        <v>7</v>
      </c>
      <c r="I7" s="41">
        <v>6</v>
      </c>
      <c r="J7" s="41">
        <v>6</v>
      </c>
      <c r="K7" s="41">
        <v>5</v>
      </c>
      <c r="L7" s="41">
        <v>0</v>
      </c>
      <c r="M7" s="41">
        <v>0</v>
      </c>
      <c r="N7" s="46">
        <v>0</v>
      </c>
      <c r="O7" s="41">
        <v>0</v>
      </c>
      <c r="P7" s="45">
        <f t="shared" si="0"/>
        <v>45</v>
      </c>
      <c r="Q7" s="12">
        <v>5</v>
      </c>
      <c r="R7" s="54">
        <f>D45/P7</f>
        <v>15.955555555555556</v>
      </c>
      <c r="S7" s="13">
        <v>166.85</v>
      </c>
      <c r="T7" s="2"/>
    </row>
    <row r="8" spans="1:20" ht="12.75" customHeight="1" x14ac:dyDescent="0.25">
      <c r="A8" s="57" t="s">
        <v>26</v>
      </c>
      <c r="B8" s="58"/>
      <c r="C8" s="41">
        <v>3</v>
      </c>
      <c r="D8" s="41">
        <v>4</v>
      </c>
      <c r="E8" s="41">
        <v>5</v>
      </c>
      <c r="F8" s="41">
        <v>6</v>
      </c>
      <c r="G8" s="41">
        <v>4</v>
      </c>
      <c r="H8" s="41">
        <v>7</v>
      </c>
      <c r="I8" s="41">
        <v>6</v>
      </c>
      <c r="J8" s="41">
        <v>5</v>
      </c>
      <c r="K8" s="41">
        <v>6</v>
      </c>
      <c r="L8" s="41">
        <v>0</v>
      </c>
      <c r="M8" s="41">
        <v>0</v>
      </c>
      <c r="N8" s="46">
        <v>0</v>
      </c>
      <c r="O8" s="41">
        <v>0</v>
      </c>
      <c r="P8" s="45">
        <f t="shared" si="0"/>
        <v>46</v>
      </c>
      <c r="Q8" s="12">
        <v>5.1100000000000003</v>
      </c>
      <c r="R8" s="54">
        <f>E45/P8</f>
        <v>46.565217391304351</v>
      </c>
      <c r="S8" s="13">
        <v>261.70999999999998</v>
      </c>
      <c r="T8" s="2"/>
    </row>
    <row r="9" spans="1:20" ht="12.75" customHeight="1" x14ac:dyDescent="0.25">
      <c r="A9" s="57" t="s">
        <v>10</v>
      </c>
      <c r="B9" s="58"/>
      <c r="C9" s="41">
        <v>3</v>
      </c>
      <c r="D9" s="41">
        <v>1</v>
      </c>
      <c r="E9" s="41">
        <v>5</v>
      </c>
      <c r="F9" s="41">
        <v>5</v>
      </c>
      <c r="G9" s="41">
        <v>4</v>
      </c>
      <c r="H9" s="41">
        <v>5</v>
      </c>
      <c r="I9" s="41">
        <v>5</v>
      </c>
      <c r="J9" s="41">
        <v>3</v>
      </c>
      <c r="K9" s="41">
        <v>6</v>
      </c>
      <c r="L9" s="46">
        <v>0</v>
      </c>
      <c r="M9" s="46">
        <v>0</v>
      </c>
      <c r="N9" s="41">
        <v>0</v>
      </c>
      <c r="O9" s="46">
        <v>0</v>
      </c>
      <c r="P9" s="45">
        <f t="shared" si="0"/>
        <v>37</v>
      </c>
      <c r="Q9" s="12">
        <v>4.1100000000000003</v>
      </c>
      <c r="R9" s="54">
        <f>F45/P9</f>
        <v>5.9729729729729728</v>
      </c>
      <c r="S9" s="13">
        <v>156.59</v>
      </c>
      <c r="T9" s="2"/>
    </row>
    <row r="10" spans="1:20" ht="12.75" customHeight="1" x14ac:dyDescent="0.25">
      <c r="A10" s="57" t="s">
        <v>6</v>
      </c>
      <c r="B10" s="58"/>
      <c r="C10" s="41">
        <v>4</v>
      </c>
      <c r="D10" s="41">
        <v>2</v>
      </c>
      <c r="E10" s="41">
        <v>4</v>
      </c>
      <c r="F10" s="41">
        <v>4</v>
      </c>
      <c r="G10" s="41">
        <v>3</v>
      </c>
      <c r="H10" s="41">
        <v>6</v>
      </c>
      <c r="I10" s="41">
        <v>4</v>
      </c>
      <c r="J10" s="41">
        <v>4</v>
      </c>
      <c r="K10" s="41">
        <v>6</v>
      </c>
      <c r="L10" s="41">
        <v>0</v>
      </c>
      <c r="M10" s="41">
        <v>0</v>
      </c>
      <c r="N10" s="46">
        <v>0</v>
      </c>
      <c r="O10" s="41">
        <v>0</v>
      </c>
      <c r="P10" s="45">
        <f t="shared" si="0"/>
        <v>37</v>
      </c>
      <c r="Q10" s="12">
        <v>4.1100000000000003</v>
      </c>
      <c r="R10" s="54">
        <f>G45/P10</f>
        <v>20.864864864864863</v>
      </c>
      <c r="S10" s="13">
        <v>160.83000000000001</v>
      </c>
      <c r="T10" s="2"/>
    </row>
    <row r="11" spans="1:20" ht="12.75" customHeight="1" x14ac:dyDescent="0.25">
      <c r="A11" s="57" t="s">
        <v>28</v>
      </c>
      <c r="B11" s="58"/>
      <c r="C11" s="41">
        <v>5</v>
      </c>
      <c r="D11" s="41">
        <v>4</v>
      </c>
      <c r="E11" s="41">
        <v>6</v>
      </c>
      <c r="F11" s="41">
        <v>4</v>
      </c>
      <c r="G11" s="41">
        <v>4</v>
      </c>
      <c r="H11" s="41">
        <v>6</v>
      </c>
      <c r="I11" s="41">
        <v>5</v>
      </c>
      <c r="J11" s="41">
        <v>5</v>
      </c>
      <c r="K11" s="41">
        <v>7</v>
      </c>
      <c r="L11" s="41">
        <v>0</v>
      </c>
      <c r="M11" s="41">
        <v>0</v>
      </c>
      <c r="N11" s="46">
        <v>0</v>
      </c>
      <c r="O11" s="41">
        <v>0</v>
      </c>
      <c r="P11" s="45">
        <f t="shared" si="0"/>
        <v>46</v>
      </c>
      <c r="Q11" s="12">
        <v>5.1100000000000003</v>
      </c>
      <c r="R11" s="54">
        <f>H45/P11</f>
        <v>27.021739130434781</v>
      </c>
      <c r="S11" s="13">
        <v>217.47</v>
      </c>
      <c r="T11" s="2"/>
    </row>
    <row r="12" spans="1:20" ht="12.75" customHeight="1" x14ac:dyDescent="0.25">
      <c r="A12" s="57" t="s">
        <v>25</v>
      </c>
      <c r="B12" s="58"/>
      <c r="C12" s="41">
        <v>4</v>
      </c>
      <c r="D12" s="41">
        <v>5</v>
      </c>
      <c r="E12" s="46">
        <v>0</v>
      </c>
      <c r="F12" s="41">
        <v>4</v>
      </c>
      <c r="G12" s="41">
        <v>5</v>
      </c>
      <c r="H12" s="41">
        <v>6</v>
      </c>
      <c r="I12" s="46">
        <v>0</v>
      </c>
      <c r="J12" s="41">
        <v>3</v>
      </c>
      <c r="K12" s="41">
        <v>4</v>
      </c>
      <c r="L12" s="46">
        <v>0</v>
      </c>
      <c r="M12" s="46">
        <v>0</v>
      </c>
      <c r="N12" s="41">
        <v>0</v>
      </c>
      <c r="O12" s="46">
        <v>0</v>
      </c>
      <c r="P12" s="45">
        <f t="shared" si="0"/>
        <v>31</v>
      </c>
      <c r="Q12" s="12">
        <v>3.44</v>
      </c>
      <c r="R12" s="54">
        <f>I45/P12</f>
        <v>47.193548387096776</v>
      </c>
      <c r="S12" s="13">
        <v>133.33000000000001</v>
      </c>
      <c r="T12" s="2"/>
    </row>
    <row r="13" spans="1:20" ht="12.75" customHeight="1" x14ac:dyDescent="0.25">
      <c r="A13" s="57" t="s">
        <v>9</v>
      </c>
      <c r="B13" s="58"/>
      <c r="C13" s="41">
        <v>3</v>
      </c>
      <c r="D13" s="41">
        <v>1</v>
      </c>
      <c r="E13" s="41">
        <v>5</v>
      </c>
      <c r="F13" s="41">
        <v>3</v>
      </c>
      <c r="G13" s="41">
        <v>3</v>
      </c>
      <c r="H13" s="41">
        <v>4</v>
      </c>
      <c r="I13" s="41">
        <v>5</v>
      </c>
      <c r="J13" s="41">
        <v>1</v>
      </c>
      <c r="K13" s="41">
        <v>6</v>
      </c>
      <c r="L13" s="41">
        <v>0</v>
      </c>
      <c r="M13" s="41">
        <v>0</v>
      </c>
      <c r="N13" s="46">
        <v>0</v>
      </c>
      <c r="O13" s="41">
        <v>0</v>
      </c>
      <c r="P13" s="45">
        <f t="shared" si="0"/>
        <v>31</v>
      </c>
      <c r="Q13" s="12">
        <v>3.44</v>
      </c>
      <c r="R13" s="54">
        <f>J45/P13</f>
        <v>49.806451612903224</v>
      </c>
      <c r="S13" s="13">
        <v>153.72999999999999</v>
      </c>
      <c r="T13" s="2"/>
    </row>
    <row r="14" spans="1:20" ht="12.75" customHeight="1" x14ac:dyDescent="0.25">
      <c r="A14" s="57" t="s">
        <v>11</v>
      </c>
      <c r="B14" s="58"/>
      <c r="C14" s="41">
        <v>5</v>
      </c>
      <c r="D14" s="41">
        <v>6</v>
      </c>
      <c r="E14" s="41">
        <v>6</v>
      </c>
      <c r="F14" s="41">
        <v>6</v>
      </c>
      <c r="G14" s="41">
        <v>4</v>
      </c>
      <c r="H14" s="41">
        <v>4</v>
      </c>
      <c r="I14" s="41">
        <v>4</v>
      </c>
      <c r="J14" s="41">
        <v>5</v>
      </c>
      <c r="K14" s="41">
        <v>4</v>
      </c>
      <c r="L14" s="41">
        <v>0</v>
      </c>
      <c r="M14" s="41">
        <v>0</v>
      </c>
      <c r="N14" s="46">
        <v>0</v>
      </c>
      <c r="O14" s="41">
        <v>0</v>
      </c>
      <c r="P14" s="45">
        <f t="shared" si="0"/>
        <v>44</v>
      </c>
      <c r="Q14" s="12">
        <v>4.8899999999999997</v>
      </c>
      <c r="R14" s="54">
        <f>K45/P14</f>
        <v>10.795454545454545</v>
      </c>
      <c r="S14" s="13">
        <v>223.4</v>
      </c>
      <c r="T14" s="2"/>
    </row>
    <row r="15" spans="1:20" ht="12.75" customHeight="1" x14ac:dyDescent="0.25">
      <c r="A15" s="57" t="s">
        <v>7</v>
      </c>
      <c r="B15" s="58"/>
      <c r="C15" s="41">
        <v>4</v>
      </c>
      <c r="D15" s="41">
        <v>3</v>
      </c>
      <c r="E15" s="41">
        <v>7</v>
      </c>
      <c r="F15" s="41">
        <v>7</v>
      </c>
      <c r="G15" s="41">
        <v>3</v>
      </c>
      <c r="H15" s="41">
        <v>4</v>
      </c>
      <c r="I15" s="41">
        <v>7</v>
      </c>
      <c r="J15" s="41">
        <v>6</v>
      </c>
      <c r="K15" s="41">
        <v>4</v>
      </c>
      <c r="L15" s="41">
        <v>0</v>
      </c>
      <c r="M15" s="41">
        <v>0</v>
      </c>
      <c r="N15" s="46">
        <v>0</v>
      </c>
      <c r="O15" s="41">
        <v>0</v>
      </c>
      <c r="P15" s="45">
        <f t="shared" si="0"/>
        <v>45</v>
      </c>
      <c r="Q15" s="12">
        <v>5</v>
      </c>
      <c r="R15" s="54">
        <f>L45/P15</f>
        <v>20.666666666666668</v>
      </c>
      <c r="S15" s="13">
        <v>157.86000000000001</v>
      </c>
      <c r="T15" s="2"/>
    </row>
    <row r="16" spans="1:20" ht="12.75" customHeight="1" x14ac:dyDescent="0.25">
      <c r="A16" s="63" t="s">
        <v>3</v>
      </c>
      <c r="B16" s="64"/>
      <c r="C16" s="43">
        <f t="shared" ref="C16:K16" si="1">SUM(C6:C15)/10</f>
        <v>3.6</v>
      </c>
      <c r="D16" s="43">
        <f t="shared" si="1"/>
        <v>3.3</v>
      </c>
      <c r="E16" s="43">
        <f t="shared" si="1"/>
        <v>4.7</v>
      </c>
      <c r="F16" s="44">
        <f t="shared" si="1"/>
        <v>4.2</v>
      </c>
      <c r="G16" s="43">
        <f t="shared" si="1"/>
        <v>3.4</v>
      </c>
      <c r="H16" s="43">
        <f t="shared" si="1"/>
        <v>5.6</v>
      </c>
      <c r="I16" s="43">
        <f t="shared" si="1"/>
        <v>4.5</v>
      </c>
      <c r="J16" s="43">
        <f t="shared" si="1"/>
        <v>4.2</v>
      </c>
      <c r="K16" s="43">
        <f t="shared" si="1"/>
        <v>5.3</v>
      </c>
      <c r="L16" s="43">
        <f>SUM(L6:L15)/8</f>
        <v>0</v>
      </c>
      <c r="M16" s="43">
        <f>SUM(M6:M15)/4</f>
        <v>0</v>
      </c>
      <c r="N16" s="43">
        <f>SUM(N6:N15)/2</f>
        <v>0</v>
      </c>
      <c r="O16" s="43">
        <f>SUM(O6:O15)/2</f>
        <v>0</v>
      </c>
      <c r="P16" s="43">
        <f>SUM(P6:P15)</f>
        <v>388</v>
      </c>
      <c r="Q16" s="14">
        <f>P16/90</f>
        <v>4.3111111111111109</v>
      </c>
      <c r="R16" s="54">
        <f>M45/P16</f>
        <v>31.283505154639176</v>
      </c>
      <c r="S16" s="15">
        <f>SUM(S6:S15)</f>
        <v>1784.31</v>
      </c>
      <c r="T16" s="2"/>
    </row>
    <row r="17" spans="1:20" ht="10.05000000000000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6"/>
      <c r="Q17" s="2"/>
      <c r="R17" s="17"/>
      <c r="S17" s="2"/>
      <c r="T17" s="2"/>
    </row>
    <row r="18" spans="1:20" ht="15.6" x14ac:dyDescent="0.3">
      <c r="A18" s="38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6"/>
      <c r="Q18" s="2"/>
      <c r="R18" s="17"/>
      <c r="S18" s="2"/>
      <c r="T18" s="2"/>
    </row>
    <row r="19" spans="1:20" ht="10.050000000000001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6"/>
      <c r="Q19" s="2"/>
      <c r="R19" s="48"/>
      <c r="S19" s="53"/>
      <c r="T19" s="2"/>
    </row>
    <row r="20" spans="1:20" ht="12.75" customHeight="1" x14ac:dyDescent="0.25">
      <c r="A20" s="65" t="s">
        <v>1</v>
      </c>
      <c r="B20" s="66"/>
      <c r="C20" s="8">
        <v>1</v>
      </c>
      <c r="D20" s="8">
        <v>2</v>
      </c>
      <c r="E20" s="8">
        <v>3</v>
      </c>
      <c r="F20" s="8">
        <v>4</v>
      </c>
      <c r="G20" s="8">
        <v>5</v>
      </c>
      <c r="H20" s="8">
        <v>6</v>
      </c>
      <c r="I20" s="8">
        <v>7</v>
      </c>
      <c r="J20" s="8">
        <v>8</v>
      </c>
      <c r="K20" s="8">
        <v>9</v>
      </c>
      <c r="L20" s="8" t="s">
        <v>16</v>
      </c>
      <c r="M20" s="8" t="s">
        <v>17</v>
      </c>
      <c r="N20" s="8" t="s">
        <v>23</v>
      </c>
      <c r="O20" s="8" t="s">
        <v>18</v>
      </c>
      <c r="P20" s="8" t="s">
        <v>2</v>
      </c>
      <c r="Q20" s="33"/>
      <c r="R20" s="50"/>
      <c r="S20" s="53"/>
      <c r="T20" s="2"/>
    </row>
    <row r="21" spans="1:20" ht="12.75" customHeight="1" x14ac:dyDescent="0.25">
      <c r="A21" s="57" t="s">
        <v>27</v>
      </c>
      <c r="B21" s="58"/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1">
        <v>2</v>
      </c>
      <c r="I21" s="46">
        <v>0</v>
      </c>
      <c r="J21" s="41">
        <v>1</v>
      </c>
      <c r="K21" s="41">
        <v>1</v>
      </c>
      <c r="L21" s="41">
        <v>0</v>
      </c>
      <c r="M21" s="41">
        <v>0</v>
      </c>
      <c r="N21" s="46">
        <v>0</v>
      </c>
      <c r="O21" s="41">
        <v>0</v>
      </c>
      <c r="P21" s="45">
        <f t="shared" ref="P21:P30" si="2">SUM(C21:O21)</f>
        <v>4</v>
      </c>
      <c r="Q21" s="18"/>
      <c r="R21" s="51"/>
      <c r="S21" s="56"/>
      <c r="T21" s="2"/>
    </row>
    <row r="22" spans="1:20" ht="12.75" customHeight="1" x14ac:dyDescent="0.25">
      <c r="A22" s="57" t="s">
        <v>8</v>
      </c>
      <c r="B22" s="58"/>
      <c r="C22" s="46">
        <v>0</v>
      </c>
      <c r="D22" s="46">
        <v>0</v>
      </c>
      <c r="E22" s="41">
        <v>1</v>
      </c>
      <c r="F22" s="41">
        <v>1</v>
      </c>
      <c r="G22" s="41">
        <v>1</v>
      </c>
      <c r="H22" s="41">
        <v>2</v>
      </c>
      <c r="I22" s="41">
        <v>1</v>
      </c>
      <c r="J22" s="41">
        <v>1</v>
      </c>
      <c r="K22" s="41">
        <v>1</v>
      </c>
      <c r="L22" s="41">
        <v>0</v>
      </c>
      <c r="M22" s="41">
        <v>0</v>
      </c>
      <c r="N22" s="46">
        <v>0</v>
      </c>
      <c r="O22" s="41">
        <v>0</v>
      </c>
      <c r="P22" s="45">
        <f t="shared" si="2"/>
        <v>8</v>
      </c>
      <c r="Q22" s="32"/>
      <c r="R22" s="52"/>
      <c r="S22" s="35"/>
      <c r="T22" s="17"/>
    </row>
    <row r="23" spans="1:20" ht="12.75" customHeight="1" x14ac:dyDescent="0.25">
      <c r="A23" s="57" t="s">
        <v>26</v>
      </c>
      <c r="B23" s="58"/>
      <c r="C23" s="46">
        <v>0</v>
      </c>
      <c r="D23" s="46">
        <v>0</v>
      </c>
      <c r="E23" s="41">
        <v>1</v>
      </c>
      <c r="F23" s="41">
        <v>2</v>
      </c>
      <c r="G23" s="41">
        <v>1</v>
      </c>
      <c r="H23" s="41">
        <v>2</v>
      </c>
      <c r="I23" s="41">
        <v>1</v>
      </c>
      <c r="J23" s="41">
        <v>1</v>
      </c>
      <c r="K23" s="46">
        <v>0</v>
      </c>
      <c r="L23" s="41">
        <v>0</v>
      </c>
      <c r="M23" s="41">
        <v>0</v>
      </c>
      <c r="N23" s="46">
        <v>0</v>
      </c>
      <c r="O23" s="41">
        <v>0</v>
      </c>
      <c r="P23" s="45">
        <f t="shared" si="2"/>
        <v>8</v>
      </c>
      <c r="Q23" s="29"/>
      <c r="R23" s="52"/>
      <c r="S23" s="35"/>
      <c r="T23" s="17"/>
    </row>
    <row r="24" spans="1:20" ht="12.75" customHeight="1" x14ac:dyDescent="0.25">
      <c r="A24" s="57" t="s">
        <v>10</v>
      </c>
      <c r="B24" s="58"/>
      <c r="C24" s="41">
        <v>1</v>
      </c>
      <c r="D24" s="46">
        <v>0</v>
      </c>
      <c r="E24" s="41">
        <v>1</v>
      </c>
      <c r="F24" s="41">
        <v>2</v>
      </c>
      <c r="G24" s="41">
        <v>1</v>
      </c>
      <c r="H24" s="41">
        <v>1</v>
      </c>
      <c r="I24" s="46">
        <v>0</v>
      </c>
      <c r="J24" s="41">
        <v>1</v>
      </c>
      <c r="K24" s="41">
        <v>2</v>
      </c>
      <c r="L24" s="46">
        <v>0</v>
      </c>
      <c r="M24" s="46">
        <v>0</v>
      </c>
      <c r="N24" s="41">
        <v>0</v>
      </c>
      <c r="O24" s="46">
        <v>0</v>
      </c>
      <c r="P24" s="45">
        <f t="shared" si="2"/>
        <v>9</v>
      </c>
      <c r="Q24" s="29"/>
      <c r="R24" s="52"/>
      <c r="S24" s="35"/>
      <c r="T24" s="17"/>
    </row>
    <row r="25" spans="1:20" ht="12.75" customHeight="1" x14ac:dyDescent="0.25">
      <c r="A25" s="57" t="s">
        <v>6</v>
      </c>
      <c r="B25" s="58"/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1">
        <v>1</v>
      </c>
      <c r="I25" s="46">
        <v>0</v>
      </c>
      <c r="J25" s="41">
        <v>1</v>
      </c>
      <c r="K25" s="41">
        <v>2</v>
      </c>
      <c r="L25" s="41">
        <v>0</v>
      </c>
      <c r="M25" s="41">
        <v>0</v>
      </c>
      <c r="N25" s="46">
        <v>0</v>
      </c>
      <c r="O25" s="41">
        <v>0</v>
      </c>
      <c r="P25" s="45">
        <f t="shared" si="2"/>
        <v>4</v>
      </c>
      <c r="Q25" s="30"/>
      <c r="R25" s="49"/>
      <c r="S25" s="35"/>
      <c r="T25" s="17"/>
    </row>
    <row r="26" spans="1:20" ht="12.75" customHeight="1" x14ac:dyDescent="0.25">
      <c r="A26" s="57" t="s">
        <v>28</v>
      </c>
      <c r="B26" s="58"/>
      <c r="C26" s="41">
        <v>1</v>
      </c>
      <c r="D26" s="46">
        <v>0</v>
      </c>
      <c r="E26" s="41">
        <v>2</v>
      </c>
      <c r="F26" s="41">
        <v>1</v>
      </c>
      <c r="G26" s="46">
        <v>0</v>
      </c>
      <c r="H26" s="41">
        <v>1</v>
      </c>
      <c r="I26" s="41">
        <v>1</v>
      </c>
      <c r="J26" s="41">
        <v>1</v>
      </c>
      <c r="K26" s="41">
        <v>3</v>
      </c>
      <c r="L26" s="41">
        <v>0</v>
      </c>
      <c r="M26" s="41">
        <v>0</v>
      </c>
      <c r="N26" s="46">
        <v>0</v>
      </c>
      <c r="O26" s="41">
        <v>0</v>
      </c>
      <c r="P26" s="45">
        <f t="shared" si="2"/>
        <v>10</v>
      </c>
      <c r="Q26" s="30"/>
      <c r="R26" s="52"/>
      <c r="S26" s="78"/>
      <c r="T26" s="17"/>
    </row>
    <row r="27" spans="1:20" ht="12.75" customHeight="1" x14ac:dyDescent="0.25">
      <c r="A27" s="57" t="s">
        <v>25</v>
      </c>
      <c r="B27" s="58"/>
      <c r="C27" s="41">
        <v>1</v>
      </c>
      <c r="D27" s="41">
        <v>1</v>
      </c>
      <c r="E27" s="46">
        <v>0</v>
      </c>
      <c r="F27" s="41">
        <v>1</v>
      </c>
      <c r="G27" s="46">
        <v>0</v>
      </c>
      <c r="H27" s="41">
        <v>1</v>
      </c>
      <c r="I27" s="46">
        <v>0</v>
      </c>
      <c r="J27" s="41">
        <v>1</v>
      </c>
      <c r="K27" s="46">
        <v>0</v>
      </c>
      <c r="L27" s="46">
        <v>0</v>
      </c>
      <c r="M27" s="46">
        <v>0</v>
      </c>
      <c r="N27" s="41">
        <v>0</v>
      </c>
      <c r="O27" s="46">
        <v>0</v>
      </c>
      <c r="P27" s="45">
        <f t="shared" si="2"/>
        <v>5</v>
      </c>
      <c r="Q27" s="34"/>
      <c r="R27" s="34"/>
      <c r="S27" s="78"/>
      <c r="T27" s="17"/>
    </row>
    <row r="28" spans="1:20" ht="12.75" customHeight="1" x14ac:dyDescent="0.25">
      <c r="A28" s="57" t="s">
        <v>9</v>
      </c>
      <c r="B28" s="58"/>
      <c r="C28" s="46">
        <v>0</v>
      </c>
      <c r="D28" s="46">
        <v>0</v>
      </c>
      <c r="E28" s="46">
        <v>0</v>
      </c>
      <c r="F28" s="41">
        <v>2</v>
      </c>
      <c r="G28" s="41">
        <v>1</v>
      </c>
      <c r="H28" s="46">
        <v>0</v>
      </c>
      <c r="I28" s="41">
        <v>1</v>
      </c>
      <c r="J28" s="46">
        <v>0</v>
      </c>
      <c r="K28" s="41">
        <v>1</v>
      </c>
      <c r="L28" s="41">
        <v>0</v>
      </c>
      <c r="M28" s="41">
        <v>0</v>
      </c>
      <c r="N28" s="46">
        <v>0</v>
      </c>
      <c r="O28" s="41">
        <v>0</v>
      </c>
      <c r="P28" s="45">
        <f t="shared" si="2"/>
        <v>5</v>
      </c>
      <c r="Q28" s="36"/>
      <c r="R28" s="40"/>
      <c r="S28" s="40"/>
      <c r="T28" s="17"/>
    </row>
    <row r="29" spans="1:20" ht="12.75" customHeight="1" x14ac:dyDescent="0.25">
      <c r="A29" s="57" t="s">
        <v>11</v>
      </c>
      <c r="B29" s="58"/>
      <c r="C29" s="41">
        <v>1</v>
      </c>
      <c r="D29" s="41">
        <v>2</v>
      </c>
      <c r="E29" s="41">
        <v>1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6">
        <v>0</v>
      </c>
      <c r="L29" s="41">
        <v>0</v>
      </c>
      <c r="M29" s="41">
        <v>0</v>
      </c>
      <c r="N29" s="46">
        <v>0</v>
      </c>
      <c r="O29" s="41">
        <v>0</v>
      </c>
      <c r="P29" s="45">
        <f t="shared" si="2"/>
        <v>9</v>
      </c>
      <c r="Q29" s="34"/>
      <c r="R29" s="24"/>
      <c r="S29" s="17"/>
      <c r="T29" s="17"/>
    </row>
    <row r="30" spans="1:20" ht="12.75" customHeight="1" x14ac:dyDescent="0.25">
      <c r="A30" s="57" t="s">
        <v>7</v>
      </c>
      <c r="B30" s="58"/>
      <c r="C30" s="41">
        <v>1</v>
      </c>
      <c r="D30" s="46">
        <v>0</v>
      </c>
      <c r="E30" s="41">
        <v>2</v>
      </c>
      <c r="F30" s="41">
        <v>1</v>
      </c>
      <c r="G30" s="46">
        <v>0</v>
      </c>
      <c r="H30" s="41">
        <v>2</v>
      </c>
      <c r="I30" s="41">
        <v>1</v>
      </c>
      <c r="J30" s="41">
        <v>1</v>
      </c>
      <c r="K30" s="41">
        <v>1</v>
      </c>
      <c r="L30" s="41">
        <v>0</v>
      </c>
      <c r="M30" s="41">
        <v>0</v>
      </c>
      <c r="N30" s="46">
        <v>0</v>
      </c>
      <c r="O30" s="41">
        <v>0</v>
      </c>
      <c r="P30" s="45">
        <f t="shared" si="2"/>
        <v>9</v>
      </c>
      <c r="Q30" s="25"/>
      <c r="R30" s="21"/>
      <c r="S30" s="17"/>
      <c r="T30" s="17"/>
    </row>
    <row r="31" spans="1:20" ht="12.75" customHeight="1" x14ac:dyDescent="0.25">
      <c r="A31" s="63" t="s">
        <v>3</v>
      </c>
      <c r="B31" s="64"/>
      <c r="C31" s="42">
        <f t="shared" ref="C31:K31" si="3">SUM(C21:C30)/10</f>
        <v>0.5</v>
      </c>
      <c r="D31" s="42">
        <f t="shared" si="3"/>
        <v>0.3</v>
      </c>
      <c r="E31" s="42">
        <f t="shared" si="3"/>
        <v>0.8</v>
      </c>
      <c r="F31" s="55">
        <f t="shared" si="3"/>
        <v>1.1000000000000001</v>
      </c>
      <c r="G31" s="42">
        <f t="shared" si="3"/>
        <v>0.5</v>
      </c>
      <c r="H31" s="42">
        <f t="shared" si="3"/>
        <v>1.3</v>
      </c>
      <c r="I31" s="42">
        <f t="shared" si="3"/>
        <v>0.6</v>
      </c>
      <c r="J31" s="42">
        <f t="shared" si="3"/>
        <v>0.9</v>
      </c>
      <c r="K31" s="42">
        <f t="shared" si="3"/>
        <v>1.1000000000000001</v>
      </c>
      <c r="L31" s="42">
        <f>SUM(L21:L30)/8</f>
        <v>0</v>
      </c>
      <c r="M31" s="42">
        <f>SUM(M21:M30)/4</f>
        <v>0</v>
      </c>
      <c r="N31" s="42">
        <f>SUM(N21:N30)/2</f>
        <v>0</v>
      </c>
      <c r="O31" s="42">
        <f>SUM(O21:O30)/2</f>
        <v>0</v>
      </c>
      <c r="P31" s="42">
        <f>SUM(P21:P30)</f>
        <v>71</v>
      </c>
      <c r="Q31" s="20"/>
      <c r="R31" s="20"/>
      <c r="S31" s="17"/>
      <c r="T31" s="17"/>
    </row>
    <row r="32" spans="1:20" ht="12.75" customHeight="1" x14ac:dyDescent="0.3">
      <c r="A32" s="6"/>
      <c r="B32" s="6"/>
      <c r="C32" s="6"/>
      <c r="D32" s="6"/>
      <c r="E32" s="2"/>
      <c r="F32" s="2"/>
      <c r="G32" s="2"/>
      <c r="H32" s="2"/>
      <c r="I32" s="2"/>
      <c r="J32" s="2"/>
      <c r="K32" s="2"/>
      <c r="L32" s="2"/>
      <c r="M32" s="16"/>
      <c r="N32" s="2"/>
      <c r="O32" s="2"/>
      <c r="P32" s="33"/>
      <c r="Q32" s="20"/>
      <c r="R32" s="20"/>
      <c r="S32" s="17"/>
      <c r="T32" s="17"/>
    </row>
    <row r="33" spans="1:20" ht="12.75" customHeight="1" x14ac:dyDescent="0.3">
      <c r="A33" s="38" t="s">
        <v>33</v>
      </c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16"/>
      <c r="N33" s="2"/>
      <c r="O33" s="2"/>
      <c r="P33" s="33"/>
      <c r="Q33" s="20"/>
      <c r="R33" s="20"/>
      <c r="S33" s="17"/>
      <c r="T33" s="17"/>
    </row>
    <row r="34" spans="1:20" ht="7.2" customHeight="1" x14ac:dyDescent="0.25">
      <c r="A34" s="2"/>
      <c r="B34" s="2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</row>
    <row r="35" spans="1:20" ht="15.75" customHeight="1" x14ac:dyDescent="0.25">
      <c r="A35" s="61" t="s">
        <v>12</v>
      </c>
      <c r="B35" s="62"/>
      <c r="C35" s="19" t="s">
        <v>27</v>
      </c>
      <c r="D35" s="19" t="s">
        <v>8</v>
      </c>
      <c r="E35" s="19" t="s">
        <v>26</v>
      </c>
      <c r="F35" s="19" t="s">
        <v>10</v>
      </c>
      <c r="G35" s="19" t="s">
        <v>6</v>
      </c>
      <c r="H35" s="19" t="s">
        <v>28</v>
      </c>
      <c r="I35" s="19" t="s">
        <v>25</v>
      </c>
      <c r="J35" s="19" t="s">
        <v>9</v>
      </c>
      <c r="K35" s="19" t="s">
        <v>11</v>
      </c>
      <c r="L35" s="19" t="s">
        <v>7</v>
      </c>
      <c r="M35" s="71" t="s">
        <v>13</v>
      </c>
      <c r="N35" s="70"/>
      <c r="O35" s="17"/>
      <c r="P35" s="32"/>
      <c r="Q35" s="17"/>
      <c r="R35" s="17"/>
      <c r="S35" s="17"/>
      <c r="T35" s="17"/>
    </row>
    <row r="36" spans="1:20" ht="12.75" customHeight="1" x14ac:dyDescent="0.25">
      <c r="A36" s="59">
        <v>1</v>
      </c>
      <c r="B36" s="60"/>
      <c r="C36" s="47">
        <v>500</v>
      </c>
      <c r="D36" s="31">
        <v>68</v>
      </c>
      <c r="E36" s="47">
        <v>0</v>
      </c>
      <c r="F36" s="47">
        <v>0</v>
      </c>
      <c r="G36" s="47">
        <v>0</v>
      </c>
      <c r="H36" s="31">
        <v>17</v>
      </c>
      <c r="I36" s="47">
        <v>0</v>
      </c>
      <c r="J36" s="47">
        <v>0</v>
      </c>
      <c r="K36" s="31">
        <v>34</v>
      </c>
      <c r="L36" s="47">
        <v>0</v>
      </c>
      <c r="M36" s="69">
        <f t="shared" ref="M36:M41" si="4">SUM(C36:L36)</f>
        <v>619</v>
      </c>
      <c r="N36" s="70"/>
      <c r="O36" s="17"/>
      <c r="P36" s="29"/>
      <c r="Q36" s="2"/>
      <c r="R36" s="2"/>
      <c r="S36" s="2"/>
      <c r="T36" s="2"/>
    </row>
    <row r="37" spans="1:20" ht="12.75" customHeight="1" x14ac:dyDescent="0.25">
      <c r="A37" s="59">
        <v>2</v>
      </c>
      <c r="B37" s="60"/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31">
        <v>33</v>
      </c>
      <c r="L37" s="47">
        <v>0</v>
      </c>
      <c r="M37" s="69">
        <f t="shared" si="4"/>
        <v>33</v>
      </c>
      <c r="N37" s="70"/>
      <c r="O37" s="17"/>
      <c r="P37" s="29"/>
      <c r="Q37" s="2"/>
      <c r="R37" s="2"/>
      <c r="S37" s="2"/>
      <c r="T37" s="2"/>
    </row>
    <row r="38" spans="1:20" ht="12.75" customHeight="1" x14ac:dyDescent="0.25">
      <c r="A38" s="59">
        <v>3</v>
      </c>
      <c r="B38" s="60"/>
      <c r="C38" s="47">
        <v>0</v>
      </c>
      <c r="D38" s="31">
        <v>42</v>
      </c>
      <c r="E38" s="47">
        <v>0</v>
      </c>
      <c r="F38" s="31">
        <v>66</v>
      </c>
      <c r="G38" s="47">
        <v>0</v>
      </c>
      <c r="H38" s="47">
        <v>0</v>
      </c>
      <c r="I38" s="47">
        <v>500</v>
      </c>
      <c r="J38" s="31">
        <v>38</v>
      </c>
      <c r="K38" s="31">
        <v>136</v>
      </c>
      <c r="L38" s="31">
        <v>324</v>
      </c>
      <c r="M38" s="69">
        <f t="shared" si="4"/>
        <v>1106</v>
      </c>
      <c r="N38" s="70"/>
      <c r="O38" s="17"/>
      <c r="P38" s="30"/>
      <c r="Q38" s="2"/>
      <c r="R38" s="2"/>
      <c r="S38" s="2"/>
      <c r="T38" s="2"/>
    </row>
    <row r="39" spans="1:20" ht="12.75" customHeight="1" x14ac:dyDescent="0.25">
      <c r="A39" s="59">
        <v>4</v>
      </c>
      <c r="B39" s="60"/>
      <c r="C39" s="47">
        <v>500</v>
      </c>
      <c r="D39" s="47">
        <v>0</v>
      </c>
      <c r="E39" s="47">
        <v>0</v>
      </c>
      <c r="F39" s="31">
        <v>99</v>
      </c>
      <c r="G39" s="47">
        <v>0</v>
      </c>
      <c r="H39" s="47">
        <v>0</v>
      </c>
      <c r="I39" s="47">
        <v>0</v>
      </c>
      <c r="J39" s="47">
        <v>0</v>
      </c>
      <c r="K39" s="31">
        <v>212</v>
      </c>
      <c r="L39" s="31">
        <v>21</v>
      </c>
      <c r="M39" s="69">
        <f t="shared" si="4"/>
        <v>832</v>
      </c>
      <c r="N39" s="70"/>
      <c r="O39" s="17"/>
      <c r="P39" s="30"/>
      <c r="Q39" s="2"/>
      <c r="R39" s="2"/>
      <c r="S39" s="2"/>
      <c r="T39" s="2"/>
    </row>
    <row r="40" spans="1:20" ht="12.75" customHeight="1" x14ac:dyDescent="0.25">
      <c r="A40" s="59">
        <v>5</v>
      </c>
      <c r="B40" s="60"/>
      <c r="C40" s="47">
        <v>500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31">
        <v>368</v>
      </c>
      <c r="J40" s="47">
        <v>0</v>
      </c>
      <c r="K40" s="47">
        <v>0</v>
      </c>
      <c r="L40" s="47">
        <v>0</v>
      </c>
      <c r="M40" s="69">
        <f t="shared" si="4"/>
        <v>868</v>
      </c>
      <c r="N40" s="70"/>
      <c r="O40" s="17"/>
      <c r="P40" s="34"/>
      <c r="Q40" s="2"/>
      <c r="R40" s="2"/>
      <c r="S40" s="2"/>
      <c r="T40" s="2"/>
    </row>
    <row r="41" spans="1:20" ht="12.75" customHeight="1" x14ac:dyDescent="0.25">
      <c r="A41" s="22"/>
      <c r="B41" s="23">
        <v>6</v>
      </c>
      <c r="C41" s="31">
        <v>946</v>
      </c>
      <c r="D41" s="31">
        <v>290</v>
      </c>
      <c r="E41" s="31">
        <v>1557</v>
      </c>
      <c r="F41" s="47">
        <v>0</v>
      </c>
      <c r="G41" s="31">
        <v>772</v>
      </c>
      <c r="H41" s="31">
        <v>86</v>
      </c>
      <c r="I41" s="31">
        <v>95</v>
      </c>
      <c r="J41" s="47">
        <v>0</v>
      </c>
      <c r="K41" s="47">
        <v>0</v>
      </c>
      <c r="L41" s="47">
        <v>0</v>
      </c>
      <c r="M41" s="69">
        <f t="shared" si="4"/>
        <v>3746</v>
      </c>
      <c r="N41" s="70"/>
      <c r="O41" s="17"/>
      <c r="P41" s="36"/>
      <c r="Q41" s="2"/>
      <c r="R41" s="2"/>
      <c r="S41" s="2"/>
      <c r="T41" s="2"/>
    </row>
    <row r="42" spans="1:20" ht="12.75" customHeight="1" x14ac:dyDescent="0.25">
      <c r="A42" s="61">
        <v>7</v>
      </c>
      <c r="B42" s="62"/>
      <c r="C42" s="47">
        <v>0</v>
      </c>
      <c r="D42" s="31">
        <v>12</v>
      </c>
      <c r="E42" s="31">
        <v>571</v>
      </c>
      <c r="F42" s="47">
        <v>0</v>
      </c>
      <c r="G42" s="47">
        <v>0</v>
      </c>
      <c r="H42" s="47">
        <v>0</v>
      </c>
      <c r="I42" s="47">
        <v>500</v>
      </c>
      <c r="J42" s="47">
        <v>0</v>
      </c>
      <c r="K42" s="47">
        <v>0</v>
      </c>
      <c r="L42" s="31">
        <v>540</v>
      </c>
      <c r="M42" s="69">
        <f t="shared" ref="M42:M47" si="5">SUM(C42:L42)</f>
        <v>1623</v>
      </c>
      <c r="N42" s="70"/>
      <c r="O42" s="17"/>
      <c r="P42" s="34"/>
      <c r="Q42" s="2"/>
      <c r="R42" s="2"/>
      <c r="S42" s="2"/>
      <c r="T42" s="2"/>
    </row>
    <row r="43" spans="1:20" ht="12.75" customHeight="1" x14ac:dyDescent="0.25">
      <c r="A43" s="61">
        <v>8</v>
      </c>
      <c r="B43" s="62"/>
      <c r="C43" s="47">
        <v>0</v>
      </c>
      <c r="D43" s="31">
        <v>168</v>
      </c>
      <c r="E43" s="47">
        <v>0</v>
      </c>
      <c r="F43" s="47">
        <v>0</v>
      </c>
      <c r="G43" s="31">
        <v>0</v>
      </c>
      <c r="H43" s="31">
        <v>1008</v>
      </c>
      <c r="I43" s="47">
        <v>0</v>
      </c>
      <c r="J43" s="47">
        <v>0</v>
      </c>
      <c r="K43" s="31">
        <v>60</v>
      </c>
      <c r="L43" s="31">
        <v>45</v>
      </c>
      <c r="M43" s="69">
        <f t="shared" si="5"/>
        <v>1281</v>
      </c>
      <c r="N43" s="70"/>
      <c r="O43" s="17"/>
      <c r="P43" s="25"/>
      <c r="Q43" s="2"/>
      <c r="R43" s="2"/>
      <c r="S43" s="2"/>
      <c r="T43" s="2"/>
    </row>
    <row r="44" spans="1:20" ht="12.75" customHeight="1" x14ac:dyDescent="0.25">
      <c r="A44" s="61">
        <v>9</v>
      </c>
      <c r="B44" s="74"/>
      <c r="C44" s="31">
        <v>184</v>
      </c>
      <c r="D44" s="31">
        <v>138</v>
      </c>
      <c r="E44" s="31">
        <v>14</v>
      </c>
      <c r="F44" s="31">
        <v>56</v>
      </c>
      <c r="G44" s="47">
        <v>0</v>
      </c>
      <c r="H44" s="31">
        <v>132</v>
      </c>
      <c r="I44" s="47">
        <v>0</v>
      </c>
      <c r="J44" s="31">
        <v>1506</v>
      </c>
      <c r="K44" s="47">
        <v>0</v>
      </c>
      <c r="L44" s="47">
        <v>0</v>
      </c>
      <c r="M44" s="69">
        <f t="shared" si="5"/>
        <v>2030</v>
      </c>
      <c r="N44" s="70"/>
      <c r="O44" s="17"/>
      <c r="P44" s="20"/>
      <c r="Q44" s="2"/>
      <c r="R44" s="2"/>
      <c r="S44" s="2"/>
      <c r="T44" s="2"/>
    </row>
    <row r="45" spans="1:20" ht="12.75" customHeight="1" x14ac:dyDescent="0.25">
      <c r="A45" s="72" t="s">
        <v>22</v>
      </c>
      <c r="B45" s="73"/>
      <c r="C45" s="26">
        <f t="shared" ref="C45:L45" si="6">SUM(C36:C44)+C56</f>
        <v>2630</v>
      </c>
      <c r="D45" s="26">
        <f t="shared" si="6"/>
        <v>718</v>
      </c>
      <c r="E45" s="26">
        <f t="shared" si="6"/>
        <v>2142</v>
      </c>
      <c r="F45" s="26">
        <f t="shared" si="6"/>
        <v>221</v>
      </c>
      <c r="G45" s="26">
        <f t="shared" si="6"/>
        <v>772</v>
      </c>
      <c r="H45" s="26">
        <f t="shared" si="6"/>
        <v>1243</v>
      </c>
      <c r="I45" s="26">
        <f t="shared" si="6"/>
        <v>1463</v>
      </c>
      <c r="J45" s="26">
        <f>SUM(J36:J44)+J56</f>
        <v>1544</v>
      </c>
      <c r="K45" s="26">
        <f t="shared" si="6"/>
        <v>475</v>
      </c>
      <c r="L45" s="26">
        <f t="shared" si="6"/>
        <v>930</v>
      </c>
      <c r="M45" s="69">
        <f t="shared" si="5"/>
        <v>12138</v>
      </c>
      <c r="N45" s="70"/>
      <c r="O45" s="17"/>
      <c r="P45" s="20"/>
      <c r="Q45" s="2"/>
      <c r="R45" s="2"/>
      <c r="S45" s="2"/>
      <c r="T45" s="2"/>
    </row>
    <row r="46" spans="1:20" ht="13.8" customHeight="1" x14ac:dyDescent="0.25">
      <c r="A46" s="75" t="s">
        <v>14</v>
      </c>
      <c r="B46" s="76"/>
      <c r="C46" s="26">
        <v>3850</v>
      </c>
      <c r="D46" s="26">
        <v>3850</v>
      </c>
      <c r="E46" s="26">
        <v>3850</v>
      </c>
      <c r="F46" s="26">
        <v>3850</v>
      </c>
      <c r="G46" s="26">
        <v>3850</v>
      </c>
      <c r="H46" s="26">
        <v>3850</v>
      </c>
      <c r="I46" s="26">
        <v>3850</v>
      </c>
      <c r="J46" s="26">
        <v>3850</v>
      </c>
      <c r="K46" s="26">
        <v>3850</v>
      </c>
      <c r="L46" s="26">
        <v>3850</v>
      </c>
      <c r="M46" s="69">
        <f t="shared" si="5"/>
        <v>38500</v>
      </c>
      <c r="N46" s="70"/>
      <c r="O46" s="17"/>
      <c r="P46" s="17"/>
      <c r="Q46" s="2"/>
      <c r="R46" s="2"/>
      <c r="S46" s="2"/>
      <c r="T46" s="2"/>
    </row>
    <row r="47" spans="1:20" ht="12.75" customHeight="1" x14ac:dyDescent="0.25">
      <c r="A47" s="72" t="s">
        <v>15</v>
      </c>
      <c r="B47" s="77"/>
      <c r="C47" s="27">
        <f>C45-C46</f>
        <v>-1220</v>
      </c>
      <c r="D47" s="27">
        <f t="shared" ref="D47:L47" si="7">D45-D46</f>
        <v>-3132</v>
      </c>
      <c r="E47" s="27">
        <f t="shared" si="7"/>
        <v>-1708</v>
      </c>
      <c r="F47" s="27">
        <f t="shared" si="7"/>
        <v>-3629</v>
      </c>
      <c r="G47" s="27">
        <f t="shared" si="7"/>
        <v>-3078</v>
      </c>
      <c r="H47" s="27">
        <f t="shared" si="7"/>
        <v>-2607</v>
      </c>
      <c r="I47" s="27">
        <f t="shared" si="7"/>
        <v>-2387</v>
      </c>
      <c r="J47" s="27">
        <f t="shared" si="7"/>
        <v>-2306</v>
      </c>
      <c r="K47" s="27">
        <f t="shared" si="7"/>
        <v>-3375</v>
      </c>
      <c r="L47" s="27">
        <f t="shared" si="7"/>
        <v>-2920</v>
      </c>
      <c r="M47" s="69">
        <f t="shared" si="5"/>
        <v>-26362</v>
      </c>
      <c r="N47" s="70"/>
      <c r="O47" s="17"/>
      <c r="P47" s="17"/>
      <c r="Q47" s="2"/>
      <c r="R47" s="2"/>
      <c r="S47" s="2"/>
      <c r="T47" s="2"/>
    </row>
    <row r="48" spans="1:2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9"/>
      <c r="R48" s="39"/>
      <c r="S48" s="39"/>
      <c r="T48" s="39"/>
    </row>
    <row r="49" spans="1:20" ht="12.75" customHeight="1" x14ac:dyDescent="0.3">
      <c r="A49" s="6" t="s">
        <v>30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9"/>
      <c r="R49" s="39"/>
      <c r="S49" s="39"/>
      <c r="T49" s="39"/>
    </row>
    <row r="50" spans="1:20" ht="6.6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0"/>
      <c r="R50" s="40"/>
      <c r="S50" s="40"/>
      <c r="T50" s="40"/>
    </row>
    <row r="51" spans="1:20" x14ac:dyDescent="0.25">
      <c r="A51" s="61" t="s">
        <v>12</v>
      </c>
      <c r="B51" s="62"/>
      <c r="C51" s="19" t="s">
        <v>27</v>
      </c>
      <c r="D51" s="19" t="s">
        <v>8</v>
      </c>
      <c r="E51" s="19" t="s">
        <v>26</v>
      </c>
      <c r="F51" s="19" t="s">
        <v>10</v>
      </c>
      <c r="G51" s="19" t="s">
        <v>6</v>
      </c>
      <c r="H51" s="19" t="s">
        <v>28</v>
      </c>
      <c r="I51" s="19" t="s">
        <v>25</v>
      </c>
      <c r="J51" s="19" t="s">
        <v>9</v>
      </c>
      <c r="K51" s="19" t="s">
        <v>11</v>
      </c>
      <c r="L51" s="19" t="s">
        <v>7</v>
      </c>
      <c r="M51" s="71" t="s">
        <v>29</v>
      </c>
      <c r="N51" s="70"/>
      <c r="O51" s="2"/>
      <c r="P51" s="2"/>
      <c r="Q51" s="40"/>
      <c r="R51" s="40"/>
      <c r="S51" s="40"/>
      <c r="T51" s="40"/>
    </row>
    <row r="52" spans="1:20" ht="13.8" x14ac:dyDescent="0.25">
      <c r="A52" s="61" t="s">
        <v>19</v>
      </c>
      <c r="B52" s="62"/>
      <c r="C52" s="31">
        <v>0</v>
      </c>
      <c r="D52" s="31">
        <v>0</v>
      </c>
      <c r="E52" s="31">
        <v>0</v>
      </c>
      <c r="F52" s="47">
        <v>0</v>
      </c>
      <c r="G52" s="31">
        <v>0</v>
      </c>
      <c r="H52" s="31">
        <v>0</v>
      </c>
      <c r="I52" s="47">
        <v>0</v>
      </c>
      <c r="J52" s="31">
        <v>0</v>
      </c>
      <c r="K52" s="31">
        <v>0</v>
      </c>
      <c r="L52" s="31">
        <v>0</v>
      </c>
      <c r="M52" s="69">
        <f>SUM(C52:L52)</f>
        <v>0</v>
      </c>
      <c r="N52" s="70"/>
      <c r="O52" s="2"/>
      <c r="P52" s="2"/>
      <c r="Q52" s="40"/>
      <c r="R52" s="40"/>
      <c r="S52" s="40"/>
      <c r="T52" s="40"/>
    </row>
    <row r="53" spans="1:20" ht="13.8" x14ac:dyDescent="0.25">
      <c r="A53" s="61" t="s">
        <v>20</v>
      </c>
      <c r="B53" s="62"/>
      <c r="C53" s="31">
        <v>0</v>
      </c>
      <c r="D53" s="31">
        <v>0</v>
      </c>
      <c r="E53" s="31">
        <v>0</v>
      </c>
      <c r="F53" s="47">
        <v>0</v>
      </c>
      <c r="G53" s="31">
        <v>0</v>
      </c>
      <c r="H53" s="31">
        <v>0</v>
      </c>
      <c r="I53" s="47">
        <v>0</v>
      </c>
      <c r="J53" s="31">
        <v>0</v>
      </c>
      <c r="K53" s="31">
        <v>0</v>
      </c>
      <c r="L53" s="31">
        <v>0</v>
      </c>
      <c r="M53" s="69">
        <f>SUM(C53:L53)</f>
        <v>0</v>
      </c>
      <c r="N53" s="70"/>
      <c r="O53" s="2"/>
      <c r="P53" s="2"/>
      <c r="Q53" s="40"/>
      <c r="R53" s="40"/>
      <c r="S53" s="40"/>
      <c r="T53" s="40"/>
    </row>
    <row r="54" spans="1:20" ht="13.8" x14ac:dyDescent="0.25">
      <c r="A54" s="61" t="s">
        <v>24</v>
      </c>
      <c r="B54" s="62"/>
      <c r="C54" s="47">
        <v>0</v>
      </c>
      <c r="D54" s="47">
        <v>0</v>
      </c>
      <c r="E54" s="47">
        <v>0</v>
      </c>
      <c r="F54" s="31">
        <v>0</v>
      </c>
      <c r="G54" s="47">
        <v>0</v>
      </c>
      <c r="H54" s="47">
        <v>0</v>
      </c>
      <c r="I54" s="31">
        <v>0</v>
      </c>
      <c r="J54" s="47">
        <v>0</v>
      </c>
      <c r="K54" s="47">
        <v>0</v>
      </c>
      <c r="L54" s="47">
        <v>0</v>
      </c>
      <c r="M54" s="69">
        <f>SUM(C54:L54)</f>
        <v>0</v>
      </c>
      <c r="N54" s="70"/>
      <c r="O54" s="2"/>
      <c r="P54" s="2"/>
      <c r="Q54" s="40"/>
      <c r="R54" s="40"/>
      <c r="S54" s="40"/>
      <c r="T54" s="40"/>
    </row>
    <row r="55" spans="1:20" ht="13.8" x14ac:dyDescent="0.25">
      <c r="A55" s="61" t="s">
        <v>18</v>
      </c>
      <c r="B55" s="62"/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47">
        <v>0</v>
      </c>
      <c r="J55" s="31">
        <v>0</v>
      </c>
      <c r="K55" s="31">
        <v>0</v>
      </c>
      <c r="L55" s="31">
        <v>0</v>
      </c>
      <c r="M55" s="69">
        <f>SUM(C55:L55)</f>
        <v>0</v>
      </c>
      <c r="N55" s="70"/>
      <c r="O55" s="2"/>
      <c r="P55" s="2"/>
      <c r="Q55" s="40"/>
      <c r="R55" s="40"/>
      <c r="S55" s="40"/>
      <c r="T55" s="40"/>
    </row>
    <row r="56" spans="1:20" ht="13.8" x14ac:dyDescent="0.25">
      <c r="A56" s="75" t="s">
        <v>21</v>
      </c>
      <c r="B56" s="76"/>
      <c r="C56" s="37">
        <f t="shared" ref="C56:L56" si="8">SUM(C52:C55)</f>
        <v>0</v>
      </c>
      <c r="D56" s="37">
        <f t="shared" si="8"/>
        <v>0</v>
      </c>
      <c r="E56" s="37">
        <f t="shared" si="8"/>
        <v>0</v>
      </c>
      <c r="F56" s="37">
        <f t="shared" si="8"/>
        <v>0</v>
      </c>
      <c r="G56" s="37">
        <f t="shared" si="8"/>
        <v>0</v>
      </c>
      <c r="H56" s="37">
        <f t="shared" si="8"/>
        <v>0</v>
      </c>
      <c r="I56" s="37">
        <f t="shared" si="8"/>
        <v>0</v>
      </c>
      <c r="J56" s="37">
        <f t="shared" si="8"/>
        <v>0</v>
      </c>
      <c r="K56" s="37">
        <f t="shared" si="8"/>
        <v>0</v>
      </c>
      <c r="L56" s="37">
        <f t="shared" si="8"/>
        <v>0</v>
      </c>
      <c r="M56" s="69">
        <f>SUM(C56:L56)</f>
        <v>0</v>
      </c>
      <c r="N56" s="70"/>
      <c r="O56" s="2"/>
      <c r="P56" s="2"/>
      <c r="Q56" s="40"/>
      <c r="R56" s="40"/>
      <c r="S56" s="40"/>
      <c r="T56" s="40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0"/>
      <c r="R57" s="40"/>
      <c r="S57" s="40"/>
      <c r="T57" s="40"/>
    </row>
    <row r="58" spans="1:20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20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</sheetData>
  <mergeCells count="63">
    <mergeCell ref="A31:B31"/>
    <mergeCell ref="A26:B26"/>
    <mergeCell ref="A27:B27"/>
    <mergeCell ref="A28:B28"/>
    <mergeCell ref="A29:B29"/>
    <mergeCell ref="A30:B30"/>
    <mergeCell ref="A54:B54"/>
    <mergeCell ref="A56:B56"/>
    <mergeCell ref="M56:N56"/>
    <mergeCell ref="A55:B55"/>
    <mergeCell ref="M55:N55"/>
    <mergeCell ref="M54:N54"/>
    <mergeCell ref="A53:B53"/>
    <mergeCell ref="M53:N53"/>
    <mergeCell ref="A46:B46"/>
    <mergeCell ref="A52:B52"/>
    <mergeCell ref="M52:N52"/>
    <mergeCell ref="M46:N46"/>
    <mergeCell ref="M47:N47"/>
    <mergeCell ref="M51:N51"/>
    <mergeCell ref="A51:B51"/>
    <mergeCell ref="A47:B47"/>
    <mergeCell ref="A45:B45"/>
    <mergeCell ref="M41:N41"/>
    <mergeCell ref="M43:N43"/>
    <mergeCell ref="A44:B44"/>
    <mergeCell ref="A43:B43"/>
    <mergeCell ref="M44:N44"/>
    <mergeCell ref="M45:N45"/>
    <mergeCell ref="A42:B42"/>
    <mergeCell ref="M42:N42"/>
    <mergeCell ref="M40:N40"/>
    <mergeCell ref="A40:B40"/>
    <mergeCell ref="M35:N35"/>
    <mergeCell ref="M36:N36"/>
    <mergeCell ref="M37:N37"/>
    <mergeCell ref="M38:N38"/>
    <mergeCell ref="M39:N39"/>
    <mergeCell ref="A39:B39"/>
    <mergeCell ref="A1:I1"/>
    <mergeCell ref="A3:B3"/>
    <mergeCell ref="A5:B5"/>
    <mergeCell ref="A6:B6"/>
    <mergeCell ref="A10:B10"/>
    <mergeCell ref="A7:B7"/>
    <mergeCell ref="A8:B8"/>
    <mergeCell ref="A9:B9"/>
    <mergeCell ref="A11:B11"/>
    <mergeCell ref="A12:B12"/>
    <mergeCell ref="A13:B13"/>
    <mergeCell ref="A37:B37"/>
    <mergeCell ref="A38:B38"/>
    <mergeCell ref="A35:B35"/>
    <mergeCell ref="A16:B16"/>
    <mergeCell ref="A36:B36"/>
    <mergeCell ref="A14:B14"/>
    <mergeCell ref="A15:B15"/>
    <mergeCell ref="A20:B20"/>
    <mergeCell ref="A21:B21"/>
    <mergeCell ref="A22:B22"/>
    <mergeCell ref="A23:B23"/>
    <mergeCell ref="A24:B24"/>
    <mergeCell ref="A25:B25"/>
  </mergeCells>
  <phoneticPr fontId="1" type="noConversion"/>
  <pageMargins left="0.35433070866141736" right="0.35433070866141736" top="0.39370078740157483" bottom="0.39370078740157483" header="0.51181102362204722" footer="0.51181102362204722"/>
  <pageSetup paperSize="9" scale="80" orientation="landscape" r:id="rId1"/>
  <ignoredErrors>
    <ignoredError sqref="M36 M37:N44" formulaRange="1"/>
    <ignoredError sqref="R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2025-08-16T23:14:14Z</cp:lastPrinted>
  <dcterms:created xsi:type="dcterms:W3CDTF">2009-12-16T18:47:12Z</dcterms:created>
  <dcterms:modified xsi:type="dcterms:W3CDTF">2026-06-21T17:18:55Z</dcterms:modified>
</cp:coreProperties>
</file>